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rim HFC Doccs\"/>
    </mc:Choice>
  </mc:AlternateContent>
  <xr:revisionPtr revIDLastSave="0" documentId="13_ncr:1_{2B5C66EE-8404-4A2A-BCD7-591CA1789C20}" xr6:coauthVersionLast="47" xr6:coauthVersionMax="47" xr10:uidLastSave="{00000000-0000-0000-0000-000000000000}"/>
  <bookViews>
    <workbookView xWindow="-108" yWindow="-108" windowWidth="23256" windowHeight="12456" xr2:uid="{82EF5C81-4394-4974-96D9-BEDB9C730A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14" i="1"/>
  <c r="C13" i="1"/>
  <c r="C11" i="1"/>
  <c r="C15" i="1" s="1"/>
  <c r="C16" i="1" s="1"/>
  <c r="E6" i="1" l="1"/>
</calcChain>
</file>

<file path=xl/sharedStrings.xml><?xml version="1.0" encoding="utf-8"?>
<sst xmlns="http://schemas.openxmlformats.org/spreadsheetml/2006/main" count="21" uniqueCount="20">
  <si>
    <t>Sr. No.</t>
  </si>
  <si>
    <t>Description</t>
  </si>
  <si>
    <t>Current ROI</t>
  </si>
  <si>
    <t>Current Tenure</t>
  </si>
  <si>
    <t>EMI Amount</t>
  </si>
  <si>
    <t>New ROI</t>
  </si>
  <si>
    <t>Your Date of Birth</t>
  </si>
  <si>
    <t>Revised EMI (If Any)</t>
  </si>
  <si>
    <t>Values</t>
  </si>
  <si>
    <t>Loan Amount</t>
  </si>
  <si>
    <t>Loan Outstanding as on Date</t>
  </si>
  <si>
    <t>Date of First Full EMI</t>
  </si>
  <si>
    <t>Loan Status</t>
  </si>
  <si>
    <t>Fully Disbursed</t>
  </si>
  <si>
    <t>Partly Disbursed</t>
  </si>
  <si>
    <t>No of EMI;s Paid</t>
  </si>
  <si>
    <t>Revised Tenure</t>
  </si>
  <si>
    <t>ROI Change Simulation</t>
  </si>
  <si>
    <t>ROI Change conveyed by Company (Can be in +ve or -ve</t>
  </si>
  <si>
    <t>Fill Up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</si>
</sst>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₹&quot;\ #,##0.00;[Red]&quot;₹&quot;\ 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10" fontId="0" fillId="2" borderId="1" xfId="0" applyNumberFormat="1" applyFill="1" applyBorder="1" applyAlignment="1" applyProtection="1">
      <alignment vertical="center" wrapText="1"/>
      <protection locked="0"/>
    </xf>
    <xf numFmtId="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horizontal="right" vertical="center" wrapText="1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15" fontId="0" fillId="2" borderId="1" xfId="0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4D75-6286-4928-ACAA-DA86806BF4B2}">
  <dimension ref="A1:E18"/>
  <sheetViews>
    <sheetView tabSelected="1" workbookViewId="0">
      <selection activeCell="C14" sqref="C14"/>
    </sheetView>
  </sheetViews>
  <sheetFormatPr defaultRowHeight="14.4" x14ac:dyDescent="0.3"/>
  <cols>
    <col min="1" max="1" width="4.6640625" style="5" customWidth="1"/>
    <col min="2" max="2" width="29.109375" style="5" bestFit="1" customWidth="1"/>
    <col min="3" max="3" width="13.109375" style="5" bestFit="1" customWidth="1"/>
    <col min="4" max="4" width="8.88671875" style="5"/>
    <col min="5" max="5" width="10.33203125" style="5" hidden="1" customWidth="1"/>
    <col min="6" max="16384" width="8.88671875" style="5"/>
  </cols>
  <sheetData>
    <row r="1" spans="1:5" x14ac:dyDescent="0.3">
      <c r="A1" s="12" t="s">
        <v>17</v>
      </c>
      <c r="B1" s="12"/>
      <c r="C1" s="12"/>
    </row>
    <row r="3" spans="1:5" s="4" customFormat="1" ht="28.8" x14ac:dyDescent="0.3">
      <c r="A3" s="6" t="s">
        <v>0</v>
      </c>
      <c r="B3" s="6" t="s">
        <v>1</v>
      </c>
      <c r="C3" s="6" t="s">
        <v>8</v>
      </c>
      <c r="E3" s="4" t="s">
        <v>13</v>
      </c>
    </row>
    <row r="4" spans="1:5" ht="28.8" x14ac:dyDescent="0.3">
      <c r="A4" s="7">
        <v>1</v>
      </c>
      <c r="B4" s="7" t="s">
        <v>9</v>
      </c>
      <c r="C4" s="1">
        <v>890000</v>
      </c>
      <c r="E4" s="5" t="s">
        <v>14</v>
      </c>
    </row>
    <row r="5" spans="1:5" x14ac:dyDescent="0.3">
      <c r="A5" s="7">
        <v>2</v>
      </c>
      <c r="B5" s="7" t="s">
        <v>12</v>
      </c>
      <c r="C5" s="1" t="s">
        <v>13</v>
      </c>
    </row>
    <row r="6" spans="1:5" x14ac:dyDescent="0.3">
      <c r="A6" s="7">
        <v>3</v>
      </c>
      <c r="B6" s="7" t="s">
        <v>10</v>
      </c>
      <c r="C6" s="1">
        <v>878765</v>
      </c>
      <c r="E6" s="5">
        <f>ROUNDUP(NPER(C13/12,C9,-C6),0)</f>
        <v>353</v>
      </c>
    </row>
    <row r="7" spans="1:5" x14ac:dyDescent="0.3">
      <c r="A7" s="7">
        <v>4</v>
      </c>
      <c r="B7" s="7" t="s">
        <v>2</v>
      </c>
      <c r="C7" s="2">
        <v>0.13</v>
      </c>
    </row>
    <row r="8" spans="1:5" x14ac:dyDescent="0.3">
      <c r="A8" s="7">
        <v>5</v>
      </c>
      <c r="B8" s="7" t="s">
        <v>3</v>
      </c>
      <c r="C8" s="1">
        <v>240</v>
      </c>
    </row>
    <row r="9" spans="1:5" ht="43.2" x14ac:dyDescent="0.3">
      <c r="A9" s="7">
        <v>6</v>
      </c>
      <c r="B9" s="7" t="s">
        <v>4</v>
      </c>
      <c r="C9" s="8">
        <f>ROUNDUP(PMT(C7/12,C8,-C4),0)</f>
        <v>10428</v>
      </c>
    </row>
    <row r="10" spans="1:5" x14ac:dyDescent="0.3">
      <c r="A10" s="7">
        <v>7</v>
      </c>
      <c r="B10" s="7" t="s">
        <v>11</v>
      </c>
      <c r="C10" s="13">
        <v>44571</v>
      </c>
    </row>
    <row r="11" spans="1:5" x14ac:dyDescent="0.3">
      <c r="A11" s="7">
        <v>8</v>
      </c>
      <c r="B11" s="7" t="s">
        <v>15</v>
      </c>
      <c r="C11" s="7">
        <f ca="1">DATEDIF(C10,TODAY(),"M")</f>
        <v>19</v>
      </c>
    </row>
    <row r="12" spans="1:5" ht="28.8" x14ac:dyDescent="0.3">
      <c r="A12" s="7">
        <v>9</v>
      </c>
      <c r="B12" s="7" t="s">
        <v>18</v>
      </c>
      <c r="C12" s="3">
        <v>0.01</v>
      </c>
    </row>
    <row r="13" spans="1:5" x14ac:dyDescent="0.3">
      <c r="A13" s="7">
        <v>10</v>
      </c>
      <c r="B13" s="7" t="s">
        <v>5</v>
      </c>
      <c r="C13" s="9">
        <f>C7+C12</f>
        <v>0.14000000000000001</v>
      </c>
    </row>
    <row r="14" spans="1:5" x14ac:dyDescent="0.3">
      <c r="A14" s="7">
        <v>11</v>
      </c>
      <c r="B14" s="7" t="s">
        <v>6</v>
      </c>
      <c r="C14" s="11">
        <v>28899</v>
      </c>
      <c r="E14" s="5">
        <f>(75*12)-DATEDIF(C14,C10,"M")</f>
        <v>386</v>
      </c>
    </row>
    <row r="15" spans="1:5" x14ac:dyDescent="0.3">
      <c r="A15" s="7">
        <v>12</v>
      </c>
      <c r="B15" s="7" t="s">
        <v>16</v>
      </c>
      <c r="C15" s="7">
        <f ca="1">IF(C5="Fully Disbursed",(IF(AND(E6&lt;=360,E14&lt;=360),MIN(E14,E6),IF(AND(E6&lt;=360,E14&gt;360),E6,IF(AND(E6&gt;360,E14&lt;=360),E14,360))))-C11,C8)</f>
        <v>334</v>
      </c>
    </row>
    <row r="16" spans="1:5" x14ac:dyDescent="0.3">
      <c r="A16" s="7">
        <v>13</v>
      </c>
      <c r="B16" s="7" t="s">
        <v>7</v>
      </c>
      <c r="C16" s="10">
        <f ca="1">IF(C6="Fully Disbursed",IF(AND(E6&lt;=360,E14&gt;E6),"SAME EMI",ROUNDUP(PMT(C13/12,C15,-C6),0)),ROUNDUP(PMT(C13/12,C15,-C4),0))</f>
        <v>10604</v>
      </c>
    </row>
    <row r="17" spans="2:3" ht="15" thickBot="1" x14ac:dyDescent="0.35"/>
    <row r="18" spans="2:3" ht="15" thickBot="1" x14ac:dyDescent="0.35">
      <c r="B18" s="15" t="s">
        <v>19</v>
      </c>
      <c r="C18" s="14"/>
    </row>
  </sheetData>
  <sheetProtection algorithmName="SHA-512" hashValue="CoAJF281mb5EAm8tz2qbUoAVD2L6dQ8QpvqjQR9/ruELqd5zCbJeqY16XrOFwT7Jk8x8YMV9mE6CqtvpmuGYjQ==" saltValue="tlshYf0Fz3KyvzJD12MYVw==" spinCount="100000" sheet="1" objects="1" scenarios="1" selectLockedCells="1"/>
  <mergeCells count="1">
    <mergeCell ref="A1:C1"/>
  </mergeCells>
  <dataValidations disablePrompts="1" count="1">
    <dataValidation type="list" allowBlank="1" showInputMessage="1" showErrorMessage="1" sqref="C5" xr:uid="{62E6B817-5F53-42D3-A64F-825EE6EB2B8C}">
      <formula1>$E$2:$E$4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milin</dc:creator>
  <cp:lastModifiedBy>milin</cp:lastModifiedBy>
  <dcterms:created xsi:type="dcterms:W3CDTF">2023-08-11T05:08:14Z</dcterms:created>
  <dcterms:modified xsi:type="dcterms:W3CDTF">2023-08-11T06:30:10Z</dcterms:modified>
</cp:coreProperties>
</file>